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rojetos Profissionais\Portal Ciberforma\Modelos\Contrato de Trabalho a Termo Certo\"/>
    </mc:Choice>
  </mc:AlternateContent>
  <xr:revisionPtr revIDLastSave="0" documentId="13_ncr:1_{E7755A41-F9BB-4B3B-BA2A-B975E4938102}" xr6:coauthVersionLast="47" xr6:coauthVersionMax="47" xr10:uidLastSave="{00000000-0000-0000-0000-000000000000}"/>
  <bookViews>
    <workbookView xWindow="-120" yWindow="-120" windowWidth="29040" windowHeight="15840" xr2:uid="{788E6F56-40A4-4C39-8D8C-E8AC4BC47AC2}"/>
  </bookViews>
  <sheets>
    <sheet name="Instruções" sheetId="5" r:id="rId1"/>
    <sheet name="Dados" sheetId="1" r:id="rId2"/>
    <sheet name="Contrato" sheetId="2" r:id="rId3"/>
    <sheet name="Código" sheetId="4" r:id="rId4"/>
    <sheet name="Listas" sheetId="3" state="hidden" r:id="rId5"/>
  </sheets>
  <definedNames>
    <definedName name="_xlnm._FilterDatabase" localSheetId="4" hidden="1">Listas!$B$3:$D$8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" l="1"/>
  <c r="B12" i="2"/>
  <c r="B68" i="2"/>
  <c r="B111" i="2"/>
  <c r="L28" i="1"/>
  <c r="K28" i="1"/>
  <c r="B44" i="2"/>
  <c r="B105" i="2"/>
  <c r="B102" i="2"/>
  <c r="B96" i="2"/>
  <c r="B80" i="2"/>
  <c r="B26" i="2"/>
  <c r="B62" i="2"/>
  <c r="G32" i="1"/>
  <c r="G30" i="1"/>
  <c r="B50" i="2"/>
  <c r="B35" i="2"/>
  <c r="B5" i="2"/>
  <c r="B21" i="2"/>
</calcChain>
</file>

<file path=xl/sharedStrings.xml><?xml version="1.0" encoding="utf-8"?>
<sst xmlns="http://schemas.openxmlformats.org/spreadsheetml/2006/main" count="150" uniqueCount="136">
  <si>
    <t>Dados do Trabalhador</t>
  </si>
  <si>
    <t>Nome</t>
  </si>
  <si>
    <t>Dados do Contrato</t>
  </si>
  <si>
    <t>MINUTA DE CONTRATO DE TRABALHO A TERMO CERTO</t>
  </si>
  <si>
    <t>Dados da Entidade Empregadora</t>
  </si>
  <si>
    <t>Capital Social</t>
  </si>
  <si>
    <t>Morada</t>
  </si>
  <si>
    <t>NIF</t>
  </si>
  <si>
    <t>Nº Cartão de Cidadão</t>
  </si>
  <si>
    <t>Estado Civil</t>
  </si>
  <si>
    <t>Válido até</t>
  </si>
  <si>
    <t>Local de Trabalho</t>
  </si>
  <si>
    <t>Horário de Trabalho</t>
  </si>
  <si>
    <t>Funções</t>
  </si>
  <si>
    <t>Salário Bruto Mensal</t>
  </si>
  <si>
    <t>Período Experimental</t>
  </si>
  <si>
    <t>CONTRATO DE TRABALHO A TERMO CERTO</t>
  </si>
  <si>
    <t>Entre</t>
  </si>
  <si>
    <t>Luís Antunes da Costa</t>
  </si>
  <si>
    <t>Rua Sobe e Desce, nº 23 2º Dto, concelho de Coruche, freguesia de Couço</t>
  </si>
  <si>
    <t>João Fernandes Alves</t>
  </si>
  <si>
    <t>Rua São João, nº 23, concelho de Coruche, freguesia de União das freguesias de Coruche</t>
  </si>
  <si>
    <t>Data de Admissão</t>
  </si>
  <si>
    <t>Duração</t>
  </si>
  <si>
    <t>Rua Alto e Baixo, 125 - Loja 3, concelho de Coruche</t>
  </si>
  <si>
    <t>de segunda a sexta-feira, das 9:00h às 12:30h e das 14:30h às 19:00h</t>
  </si>
  <si>
    <t>E</t>
  </si>
  <si>
    <t>casado</t>
  </si>
  <si>
    <t>Alves &amp; Boavida, Lda.</t>
  </si>
  <si>
    <t>CLÁUSULA PRIMEIRA</t>
  </si>
  <si>
    <t>(Admissão)</t>
  </si>
  <si>
    <t>CLÁUSULA SEGUNDA</t>
  </si>
  <si>
    <t>(Funções)</t>
  </si>
  <si>
    <t>2 - Na atividade mencionada no ponto 1 são incluídas as tarefas afins ou funcionalmente ligadas para as quais tenha qualificação adequada e que não impliquem desvalorização profissional.</t>
  </si>
  <si>
    <t>CLÁUSULA TERCEIRA</t>
  </si>
  <si>
    <t>(Local de Trabalho)</t>
  </si>
  <si>
    <t>(Horário de Trabalho)</t>
  </si>
  <si>
    <t>CLÁUSULA QUARTA</t>
  </si>
  <si>
    <t>CLÁUSULA QUINTA</t>
  </si>
  <si>
    <t>(Retribuição)</t>
  </si>
  <si>
    <t>CLÁUSULA SEXTA</t>
  </si>
  <si>
    <t>IBAN</t>
  </si>
  <si>
    <t>PT50000201231234567890154</t>
  </si>
  <si>
    <t>NISS</t>
  </si>
  <si>
    <t>Nome do Representante:</t>
  </si>
  <si>
    <t>Cargo</t>
  </si>
  <si>
    <t>sócio-gerente</t>
  </si>
  <si>
    <t>Data de Contrato</t>
  </si>
  <si>
    <t>Duração do Contrato</t>
  </si>
  <si>
    <t>3 meses</t>
  </si>
  <si>
    <t>15 dias</t>
  </si>
  <si>
    <t>6 meses</t>
  </si>
  <si>
    <t>1 ano</t>
  </si>
  <si>
    <t>2 anos</t>
  </si>
  <si>
    <t>2 meses</t>
  </si>
  <si>
    <t>30 dias</t>
  </si>
  <si>
    <t>Data de Cessação</t>
  </si>
  <si>
    <t>Dias</t>
  </si>
  <si>
    <t>Sub. Alimentação (dia)</t>
  </si>
  <si>
    <t>(Férias)</t>
  </si>
  <si>
    <t>CLÁUSULA NONA</t>
  </si>
  <si>
    <t>CLÁUSULA OITAVA</t>
  </si>
  <si>
    <t>(Caducidade)</t>
  </si>
  <si>
    <t>CLÁUSULA DÉCIMA</t>
  </si>
  <si>
    <t>(Confidencialidade)</t>
  </si>
  <si>
    <t>CLÁUSULA DÉCIMA PRIMEIRA</t>
  </si>
  <si>
    <t>(Justificação do Termo)</t>
  </si>
  <si>
    <t>1 - O presente Contrato de Trabalho é celebrado tendo em vista a satisfação de necessidades temporárias da empresa.</t>
  </si>
  <si>
    <t>Código do Trabalho</t>
  </si>
  <si>
    <t>Artº 140</t>
  </si>
  <si>
    <t>1 - O contrato de trabalho a termo resolutivo só pode ser celebrado para a satisfação de necessidades temporárias, objetivamente definidas pela entidade empregadora e apenas pelo período estritamente necessário à satisfação dessas necessidades.</t>
  </si>
  <si>
    <t>2 - Considera-se, nomeadamente, necessidade temporária da empresa:</t>
  </si>
  <si>
    <t>a) Substituição directa ou indirecta de trabalhador ausente ou que, por qualquer motivo, se encontre temporariamente impedido de trabalhar;</t>
  </si>
  <si>
    <t>b) Substituição directa ou indirecta de trabalhador em relação ao qual esteja pendente em juízo acção de apreciação da licitude de despedimento;</t>
  </si>
  <si>
    <t>c) Substituição directa ou indirecta de trabalhador em situação de licença sem retribuição;</t>
  </si>
  <si>
    <t>d) Substituição de trabalhador a tempo completo que passe a prestar trabalho a tempo parcial por período determinado;</t>
  </si>
  <si>
    <t>e) Actividade sazonal ou outra cujo ciclo anual de produção apresente irregularidades decorrentes da natureza estrutural do respectivo mercado, incluindo o abastecimento de matéria-prima;</t>
  </si>
  <si>
    <t>f) Acréscimo excepcional de actividade da empresa;</t>
  </si>
  <si>
    <t>g) Execução de tarefa ocasional ou serviço determinado precisamente definido e não duradouro;</t>
  </si>
  <si>
    <t>h) Execução de obra, projecto ou outra actividade definida e temporária, incluindo a execução, direcção ou fiscalização de trabalhos de construção civil, obras públicas, montagens e reparações industriais, em regime de empreitada ou em administração directa, bem como os respectivos projectos ou outra actividade complementar de controlo e acompanhamento.</t>
  </si>
  <si>
    <t>3 - Sem prejuízo do disposto no n.º 1, só pode ser celebrado contrato de trabalho a termo incerto em situação referida em qualquer das alíneas a) a c) ou e) a h) do número anterior.</t>
  </si>
  <si>
    <t>4 - Além das situações previstas no n.º 1, pode ser celebrado contrato de trabalho a termo certo para:</t>
  </si>
  <si>
    <t>a) Lançamento de nova atividade de duração incerta, bem como início do funcionamento de empresa ou de estabelecimento pertencente a empresa com menos de 250 trabalhadores, nos dois anos posteriores a qualquer um desses factos;</t>
  </si>
  <si>
    <t>b) Contratação de trabalhador em situação de desemprego de muito longa duração.</t>
  </si>
  <si>
    <t>5 - Cabe ao empregador a prova dos factos que justificam a celebração de contrato de trabalho a termo.</t>
  </si>
  <si>
    <t>6 - Constitui contra-ordenação muito grave a violação do disposto em qualquer dos n.ºs 1 a 4.</t>
  </si>
  <si>
    <t>Justificação do Termo Certo (necessidades temporárias, ver separador Código)</t>
  </si>
  <si>
    <t>atividade sazonal</t>
  </si>
  <si>
    <t>e)</t>
  </si>
  <si>
    <t>Alínea do artº 140 do CT (ver separador Código):</t>
  </si>
  <si>
    <t>CLÁUSULA DÉCIMA SEGUNDA</t>
  </si>
  <si>
    <t>Sim</t>
  </si>
  <si>
    <t>Não</t>
  </si>
  <si>
    <t>Se respondeu sim, qual?</t>
  </si>
  <si>
    <t>É aplicável algum Acordo Coletivo de Trabalho?</t>
  </si>
  <si>
    <t>(nome do instrumento de regulação coletiva de trabalho)</t>
  </si>
  <si>
    <t>&lt;- Categoria profissional, se estiver prevista em regulação coletiva do trabalho, ou descrição das tarefas.</t>
  </si>
  <si>
    <t>&lt;- Deverão totalizar as 80 horas semanais.</t>
  </si>
  <si>
    <t>&lt;- Campo calculado automaticamente.</t>
  </si>
  <si>
    <t>Analista de Informática</t>
  </si>
  <si>
    <t>Feito em duplicado, ficando cada um dos contraentes na posse de um exemplar.</t>
  </si>
  <si>
    <t>Local (assinatura)</t>
  </si>
  <si>
    <t>Coruche</t>
  </si>
  <si>
    <t>Pela ENTIDADE EMPREGADORA:</t>
  </si>
  <si>
    <t>O TRABALHADOR:</t>
  </si>
  <si>
    <t>2 - A ENTIDADE EMPREGADORA pode transferir o TRABALHADOR para outro local de trabalho em caso de mudança de estabelecimento ou por outro motivo válido se a transferência não lhe causar prejuízo sério.</t>
  </si>
  <si>
    <t>O TRABALHADOR obriga-se a guardar sigilo relativamente a quaisquer informações respeitantes à ENTIDADE EMPREGADORA, sendo-lhe, nomeadamente, vedado efetuar quaisquer reproduções, cópias ou distribuição de documentos que lhe pertençam.</t>
  </si>
  <si>
    <t>O TRABALHADOR tem direito a um período anual de férias de calculado de acordo com o disposto no Código do Trabalho.</t>
  </si>
  <si>
    <t>2 - O TABALHADOR auferirá subsídio de Natal e de férias nos termos legais.</t>
  </si>
  <si>
    <t>Instruções</t>
  </si>
  <si>
    <t>Preencha todas as células verdes na folha "Dados" de acordo com o seu caso específico.</t>
  </si>
  <si>
    <t>Consulte a folha "Código" para saber enquadrar a justificação para o contrato a termo.</t>
  </si>
  <si>
    <t>A folha "Contrato" será preenchida automaticamente. Basta imprimir!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</si>
  <si>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</si>
  <si>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</si>
  <si>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</si>
  <si>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</si>
  <si>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</si>
  <si>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</si>
  <si>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</si>
  <si>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</si>
  <si>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</si>
  <si>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</si>
  <si>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</si>
  <si>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</si>
  <si>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</si>
  <si>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>Para ficar com cópias do contrato em formato digital vá para a folha "Contrato" e faça Ficheiro -&gt; Guardar Como.</t>
  </si>
  <si>
    <t>Escolha uma localização e altere a opção "Guardar com o tipo" para PDF.</t>
  </si>
  <si>
    <t>Se necessitar acrescentar alguma cláusula não prevista faça a exportação para PDF e copie o conteúdo para o Word.</t>
  </si>
  <si>
    <t>Dentro do Microsoft Word poderá alterar à sua vontade.</t>
  </si>
  <si>
    <t>CLÁUSULA SÉTIMA</t>
  </si>
  <si>
    <t>Atenção: A folha "Listas" está oculta e serve apenas para cálculos internos. Não altere nada!</t>
  </si>
  <si>
    <t>(Disposições Finais)</t>
  </si>
  <si>
    <t>(Período Experimental)</t>
  </si>
  <si>
    <t>(Duração)</t>
  </si>
  <si>
    <t>ELABORADO POR: Miguel Vieira Pinto (Portal Ciberforma)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</si>
</sst>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14" fontId="5" fillId="2" borderId="0" xfId="0" applyNumberFormat="1" applyFont="1" applyFill="1" applyAlignment="1" applyProtection="1">
      <alignment horizontal="center" vertical="center"/>
      <protection locked="0"/>
    </xf>
    <xf numFmtId="44" fontId="5" fillId="2" borderId="0" xfId="1" applyFont="1" applyFill="1" applyAlignment="1" applyProtection="1">
      <alignment vertical="center"/>
      <protection locked="0"/>
    </xf>
    <xf numFmtId="0" fontId="3" fillId="0" borderId="0" xfId="0" applyFont="1"/>
    <xf numFmtId="0" fontId="5" fillId="0" borderId="0" xfId="0" applyFont="1"/>
    <xf numFmtId="0" fontId="8" fillId="0" borderId="0" xfId="0" applyFont="1"/>
    <xf numFmtId="44" fontId="5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9" fillId="0" borderId="0" xfId="0" applyFont="1"/>
    <xf numFmtId="0" fontId="0" fillId="0" borderId="0" xfId="0" quotePrefix="1" applyAlignment="1">
      <alignment vertical="center"/>
    </xf>
    <xf numFmtId="0" fontId="0" fillId="0" borderId="0" xfId="0" applyAlignment="1">
      <alignment vertical="top"/>
    </xf>
    <xf numFmtId="0" fontId="0" fillId="0" borderId="1" xfId="0" applyBorder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36C1-CF13-491E-BE1F-2CA3C5D3E61C}">
  <dimension ref="B2:B15"/>
  <sheetViews>
    <sheetView showGridLines="0" tabSelected="1" workbookViewId="0">
      <selection activeCell="B11" sqref="B11"/>
    </sheetView>
  </sheetViews>
  <sheetFormatPr defaultRowHeight="15" x14ac:dyDescent="0.25"/>
  <sheetData>
    <row r="2" spans="2:2" x14ac:dyDescent="0.25">
      <c r="B2" s="16" t="s">
        <v>3</v>
      </c>
    </row>
    <row r="4" spans="2:2" ht="23.25" x14ac:dyDescent="0.35">
      <c r="B4" s="18" t="s">
        <v>109</v>
      </c>
    </row>
    <row r="6" spans="2:2" s="1" customFormat="1" ht="24.95" customHeight="1" x14ac:dyDescent="0.25">
      <c r="B6" s="8" t="s">
        <v>110</v>
      </c>
    </row>
    <row r="7" spans="2:2" s="1" customFormat="1" ht="24.95" customHeight="1" x14ac:dyDescent="0.25">
      <c r="B7" s="8" t="s">
        <v>111</v>
      </c>
    </row>
    <row r="8" spans="2:2" s="1" customFormat="1" ht="24.95" customHeight="1" x14ac:dyDescent="0.25">
      <c r="B8" s="8" t="s">
        <v>112</v>
      </c>
    </row>
    <row r="9" spans="2:2" s="1" customFormat="1" ht="24.95" customHeight="1" x14ac:dyDescent="0.25">
      <c r="B9" s="8" t="s">
        <v>126</v>
      </c>
    </row>
    <row r="10" spans="2:2" s="1" customFormat="1" ht="24.95" customHeight="1" x14ac:dyDescent="0.25">
      <c r="B10" s="8" t="s">
        <v>127</v>
      </c>
    </row>
    <row r="11" spans="2:2" s="1" customFormat="1" ht="24.95" customHeight="1" x14ac:dyDescent="0.25">
      <c r="B11" s="8" t="s">
        <v>128</v>
      </c>
    </row>
    <row r="12" spans="2:2" s="1" customFormat="1" ht="24.95" customHeight="1" x14ac:dyDescent="0.25">
      <c r="B12" s="8" t="s">
        <v>129</v>
      </c>
    </row>
    <row r="13" spans="2:2" s="1" customFormat="1" ht="24.95" customHeight="1" x14ac:dyDescent="0.25">
      <c r="B13" s="8" t="s">
        <v>131</v>
      </c>
    </row>
    <row r="14" spans="2:2" s="1" customFormat="1" ht="24.95" customHeight="1" x14ac:dyDescent="0.25"/>
    <row r="15" spans="2:2" x14ac:dyDescent="0.25">
      <c r="B15" s="37" t="s">
        <v>135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946A8-6CA2-4548-B872-EF5641ED5A43}">
  <dimension ref="B1:L49"/>
  <sheetViews>
    <sheetView topLeftCell="A19" workbookViewId="0">
      <selection activeCell="D53" sqref="D53"/>
    </sheetView>
  </sheetViews>
  <sheetFormatPr defaultRowHeight="15" x14ac:dyDescent="0.25"/>
  <cols>
    <col min="1" max="1" width="1.5703125" customWidth="1"/>
    <col min="2" max="2" width="4.7109375" customWidth="1"/>
    <col min="3" max="3" width="22.85546875" customWidth="1"/>
    <col min="4" max="4" width="47.42578125" customWidth="1"/>
    <col min="6" max="6" width="22.42578125" customWidth="1"/>
    <col min="7" max="7" width="37.7109375" bestFit="1" customWidth="1"/>
    <col min="11" max="12" width="0" hidden="1" customWidth="1"/>
  </cols>
  <sheetData>
    <row r="1" spans="2:7" ht="28.5" customHeight="1" x14ac:dyDescent="0.25">
      <c r="B1" s="28" t="s">
        <v>3</v>
      </c>
      <c r="C1" s="28"/>
      <c r="D1" s="28"/>
      <c r="E1" s="28"/>
      <c r="F1" s="28"/>
      <c r="G1" s="28"/>
    </row>
    <row r="3" spans="2:7" s="1" customFormat="1" ht="30" customHeight="1" x14ac:dyDescent="0.25">
      <c r="B3" s="7" t="s">
        <v>0</v>
      </c>
    </row>
    <row r="4" spans="2:7" s="1" customFormat="1" ht="24.95" customHeight="1" x14ac:dyDescent="0.25">
      <c r="C4" s="1" t="s">
        <v>1</v>
      </c>
      <c r="D4" s="12" t="s">
        <v>18</v>
      </c>
      <c r="F4" s="1" t="s">
        <v>9</v>
      </c>
      <c r="G4" s="12" t="s">
        <v>27</v>
      </c>
    </row>
    <row r="5" spans="2:7" s="1" customFormat="1" ht="8.1" customHeight="1" x14ac:dyDescent="0.25"/>
    <row r="6" spans="2:7" s="1" customFormat="1" ht="24.95" customHeight="1" x14ac:dyDescent="0.25">
      <c r="C6" s="1" t="s">
        <v>6</v>
      </c>
      <c r="D6" s="29" t="s">
        <v>19</v>
      </c>
      <c r="E6" s="29"/>
      <c r="F6" s="29"/>
      <c r="G6" s="29"/>
    </row>
    <row r="7" spans="2:7" s="1" customFormat="1" ht="8.1" customHeight="1" x14ac:dyDescent="0.25"/>
    <row r="8" spans="2:7" s="1" customFormat="1" ht="24.95" customHeight="1" x14ac:dyDescent="0.25">
      <c r="C8" s="1" t="s">
        <v>8</v>
      </c>
      <c r="D8" s="13">
        <v>987654321</v>
      </c>
      <c r="F8" s="1" t="s">
        <v>10</v>
      </c>
      <c r="G8" s="14">
        <v>45805</v>
      </c>
    </row>
    <row r="9" spans="2:7" s="1" customFormat="1" ht="8.1" customHeight="1" x14ac:dyDescent="0.25"/>
    <row r="10" spans="2:7" s="1" customFormat="1" ht="24.95" customHeight="1" x14ac:dyDescent="0.25">
      <c r="C10" s="1" t="s">
        <v>7</v>
      </c>
      <c r="D10" s="12">
        <v>187456321</v>
      </c>
      <c r="F10" s="1" t="s">
        <v>41</v>
      </c>
      <c r="G10" s="12" t="s">
        <v>42</v>
      </c>
    </row>
    <row r="11" spans="2:7" s="1" customFormat="1" ht="8.1" customHeight="1" x14ac:dyDescent="0.25"/>
    <row r="12" spans="2:7" s="1" customFormat="1" ht="24.95" customHeight="1" x14ac:dyDescent="0.25"/>
    <row r="13" spans="2:7" s="1" customFormat="1" ht="30" customHeight="1" x14ac:dyDescent="0.25">
      <c r="B13" s="7" t="s">
        <v>4</v>
      </c>
    </row>
    <row r="14" spans="2:7" s="1" customFormat="1" ht="24.95" customHeight="1" x14ac:dyDescent="0.25">
      <c r="C14" s="1" t="s">
        <v>1</v>
      </c>
      <c r="D14" s="12" t="s">
        <v>28</v>
      </c>
      <c r="F14" s="1" t="s">
        <v>7</v>
      </c>
      <c r="G14" s="12">
        <v>501001001</v>
      </c>
    </row>
    <row r="15" spans="2:7" s="1" customFormat="1" ht="7.5" customHeight="1" x14ac:dyDescent="0.25"/>
    <row r="16" spans="2:7" s="1" customFormat="1" ht="24.95" customHeight="1" x14ac:dyDescent="0.25">
      <c r="C16" s="1" t="s">
        <v>6</v>
      </c>
      <c r="D16" s="29" t="s">
        <v>24</v>
      </c>
      <c r="E16" s="29"/>
      <c r="F16" s="29"/>
      <c r="G16" s="29"/>
    </row>
    <row r="17" spans="2:12" s="1" customFormat="1" ht="7.5" customHeight="1" x14ac:dyDescent="0.25"/>
    <row r="18" spans="2:12" s="1" customFormat="1" ht="24.95" customHeight="1" x14ac:dyDescent="0.25">
      <c r="C18" s="1" t="s">
        <v>5</v>
      </c>
      <c r="D18" s="15">
        <v>98500</v>
      </c>
      <c r="F18" s="1" t="s">
        <v>43</v>
      </c>
      <c r="G18" s="12">
        <v>10000000001</v>
      </c>
    </row>
    <row r="19" spans="2:12" s="1" customFormat="1" ht="7.5" customHeight="1" x14ac:dyDescent="0.25"/>
    <row r="20" spans="2:12" s="1" customFormat="1" ht="24.95" customHeight="1" x14ac:dyDescent="0.25">
      <c r="C20" s="1" t="s">
        <v>44</v>
      </c>
      <c r="D20" s="12" t="s">
        <v>20</v>
      </c>
      <c r="F20" s="1" t="s">
        <v>45</v>
      </c>
      <c r="G20" s="12" t="s">
        <v>46</v>
      </c>
    </row>
    <row r="21" spans="2:12" s="1" customFormat="1" ht="7.5" customHeight="1" x14ac:dyDescent="0.25">
      <c r="D21" s="9"/>
      <c r="G21" s="9"/>
    </row>
    <row r="22" spans="2:12" s="1" customFormat="1" ht="24.95" customHeight="1" x14ac:dyDescent="0.25">
      <c r="C22" s="1" t="s">
        <v>6</v>
      </c>
      <c r="D22" s="29" t="s">
        <v>21</v>
      </c>
      <c r="E22" s="29"/>
      <c r="F22" s="29"/>
      <c r="G22" s="29"/>
    </row>
    <row r="23" spans="2:12" s="1" customFormat="1" ht="7.5" customHeight="1" x14ac:dyDescent="0.25"/>
    <row r="24" spans="2:12" s="1" customFormat="1" ht="24.95" customHeight="1" x14ac:dyDescent="0.25">
      <c r="C24" s="1" t="s">
        <v>8</v>
      </c>
      <c r="D24" s="12">
        <v>845789412</v>
      </c>
      <c r="F24" s="1" t="s">
        <v>10</v>
      </c>
      <c r="G24" s="14">
        <v>45394</v>
      </c>
    </row>
    <row r="25" spans="2:12" s="1" customFormat="1" ht="7.5" customHeight="1" x14ac:dyDescent="0.25"/>
    <row r="26" spans="2:12" s="1" customFormat="1" ht="24.95" customHeight="1" x14ac:dyDescent="0.25"/>
    <row r="27" spans="2:12" s="1" customFormat="1" ht="30" customHeight="1" x14ac:dyDescent="0.25">
      <c r="B27" s="7" t="s">
        <v>2</v>
      </c>
    </row>
    <row r="28" spans="2:12" s="1" customFormat="1" ht="24.95" customHeight="1" x14ac:dyDescent="0.25">
      <c r="C28" s="1" t="s">
        <v>47</v>
      </c>
      <c r="D28" s="14">
        <v>44958</v>
      </c>
      <c r="F28" s="1" t="s">
        <v>22</v>
      </c>
      <c r="G28" s="14">
        <v>44958</v>
      </c>
      <c r="K28" s="1">
        <f>MONTH(D28)</f>
        <v>2</v>
      </c>
      <c r="L28" s="1" t="str">
        <f>VLOOKUP(K28,Listas!H4:I15,2)</f>
        <v>fevereiro</v>
      </c>
    </row>
    <row r="29" spans="2:12" s="1" customFormat="1" ht="7.5" customHeight="1" x14ac:dyDescent="0.25">
      <c r="D29" s="2"/>
      <c r="G29" s="2"/>
    </row>
    <row r="30" spans="2:12" s="1" customFormat="1" ht="24.95" customHeight="1" x14ac:dyDescent="0.25">
      <c r="C30" s="1" t="s">
        <v>23</v>
      </c>
      <c r="D30" s="14" t="s">
        <v>49</v>
      </c>
      <c r="F30" s="1" t="s">
        <v>56</v>
      </c>
      <c r="G30" s="10">
        <f>G28+VLOOKUP(D30,Listas!B3:D8,2)</f>
        <v>45048</v>
      </c>
    </row>
    <row r="31" spans="2:12" s="1" customFormat="1" ht="7.5" customHeight="1" x14ac:dyDescent="0.25"/>
    <row r="32" spans="2:12" s="1" customFormat="1" ht="24.95" customHeight="1" x14ac:dyDescent="0.25">
      <c r="C32" s="1" t="s">
        <v>101</v>
      </c>
      <c r="D32" s="5" t="s">
        <v>102</v>
      </c>
      <c r="F32" s="1" t="s">
        <v>15</v>
      </c>
      <c r="G32" s="11" t="str">
        <f>VLOOKUP(D30,Listas!B3:D8,3)</f>
        <v>15 dias</v>
      </c>
      <c r="I32" s="22" t="s">
        <v>98</v>
      </c>
    </row>
    <row r="33" spans="3:9" s="1" customFormat="1" ht="7.5" customHeight="1" x14ac:dyDescent="0.25">
      <c r="D33" s="2"/>
    </row>
    <row r="34" spans="3:9" s="1" customFormat="1" ht="24.95" customHeight="1" x14ac:dyDescent="0.25">
      <c r="C34" s="1" t="s">
        <v>11</v>
      </c>
      <c r="D34" s="27" t="s">
        <v>24</v>
      </c>
      <c r="E34" s="27"/>
      <c r="F34" s="27"/>
      <c r="G34" s="27"/>
    </row>
    <row r="35" spans="3:9" s="1" customFormat="1" ht="7.5" customHeight="1" x14ac:dyDescent="0.25"/>
    <row r="36" spans="3:9" s="1" customFormat="1" ht="24.95" customHeight="1" x14ac:dyDescent="0.25">
      <c r="C36" s="1" t="s">
        <v>12</v>
      </c>
      <c r="D36" s="25" t="s">
        <v>25</v>
      </c>
      <c r="E36" s="25"/>
      <c r="F36" s="25"/>
      <c r="G36" s="25"/>
      <c r="I36" s="22" t="s">
        <v>97</v>
      </c>
    </row>
    <row r="37" spans="3:9" s="1" customFormat="1" ht="7.5" customHeight="1" x14ac:dyDescent="0.25"/>
    <row r="38" spans="3:9" s="1" customFormat="1" ht="24.95" customHeight="1" x14ac:dyDescent="0.25">
      <c r="C38" s="1" t="s">
        <v>13</v>
      </c>
      <c r="D38" s="27" t="s">
        <v>99</v>
      </c>
      <c r="E38" s="27"/>
      <c r="F38" s="27"/>
      <c r="G38" s="27"/>
      <c r="I38" s="22" t="s">
        <v>96</v>
      </c>
    </row>
    <row r="39" spans="3:9" s="1" customFormat="1" ht="7.5" customHeight="1" x14ac:dyDescent="0.25"/>
    <row r="40" spans="3:9" s="1" customFormat="1" ht="24.95" customHeight="1" x14ac:dyDescent="0.25">
      <c r="C40" s="1" t="s">
        <v>14</v>
      </c>
      <c r="D40" s="19">
        <v>800</v>
      </c>
      <c r="F40" s="1" t="s">
        <v>58</v>
      </c>
      <c r="G40" s="19">
        <v>5.2</v>
      </c>
    </row>
    <row r="41" spans="3:9" s="1" customFormat="1" ht="7.5" customHeight="1" x14ac:dyDescent="0.25"/>
    <row r="42" spans="3:9" s="1" customFormat="1" ht="24.95" customHeight="1" x14ac:dyDescent="0.25">
      <c r="C42" s="26" t="s">
        <v>86</v>
      </c>
      <c r="D42" s="20" t="s">
        <v>87</v>
      </c>
      <c r="E42" s="20"/>
      <c r="F42" s="20"/>
      <c r="G42" s="20"/>
    </row>
    <row r="43" spans="3:9" s="1" customFormat="1" ht="24.95" customHeight="1" x14ac:dyDescent="0.25">
      <c r="C43" s="26"/>
      <c r="D43" s="20"/>
      <c r="E43" s="20"/>
      <c r="F43" s="20"/>
      <c r="G43" s="20"/>
    </row>
    <row r="44" spans="3:9" s="1" customFormat="1" ht="24.95" customHeight="1" x14ac:dyDescent="0.25">
      <c r="C44" s="26"/>
      <c r="D44" s="20"/>
      <c r="E44" s="20"/>
      <c r="F44" s="20"/>
      <c r="G44" s="20"/>
    </row>
    <row r="45" spans="3:9" s="1" customFormat="1" ht="8.1" customHeight="1" x14ac:dyDescent="0.25"/>
    <row r="46" spans="3:9" s="1" customFormat="1" ht="24.95" customHeight="1" x14ac:dyDescent="0.25">
      <c r="D46" s="3" t="s">
        <v>89</v>
      </c>
      <c r="E46" s="5" t="s">
        <v>88</v>
      </c>
    </row>
    <row r="48" spans="3:9" ht="24.95" customHeight="1" x14ac:dyDescent="0.25">
      <c r="D48" s="3" t="s">
        <v>94</v>
      </c>
      <c r="E48" s="5" t="s">
        <v>92</v>
      </c>
      <c r="F48" s="3" t="s">
        <v>93</v>
      </c>
      <c r="G48" s="4"/>
    </row>
    <row r="49" spans="7:7" x14ac:dyDescent="0.25">
      <c r="G49" t="s">
        <v>95</v>
      </c>
    </row>
  </sheetData>
  <mergeCells count="8">
    <mergeCell ref="D36:G36"/>
    <mergeCell ref="C42:C44"/>
    <mergeCell ref="D38:G38"/>
    <mergeCell ref="B1:G1"/>
    <mergeCell ref="D6:G6"/>
    <mergeCell ref="D16:G16"/>
    <mergeCell ref="D22:G22"/>
    <mergeCell ref="D34:G34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D799B0-F120-426F-9264-678CBDA2794A}">
          <x14:formula1>
            <xm:f>Listas!$B$4:$B$8</xm:f>
          </x14:formula1>
          <xm:sqref>D30</xm:sqref>
        </x14:dataValidation>
        <x14:dataValidation type="list" allowBlank="1" showInputMessage="1" showErrorMessage="1" xr:uid="{332C4ADA-9873-4185-B62F-4EBF6DD6719C}">
          <x14:formula1>
            <xm:f>Listas!$F$3:$F$4</xm:f>
          </x14:formula1>
          <xm:sqref>E48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8E896-3B0A-496E-9B93-F20F06D1911C}">
  <dimension ref="B1:W115"/>
  <sheetViews>
    <sheetView showGridLines="0" topLeftCell="A43" zoomScale="140" zoomScaleNormal="140" workbookViewId="0">
      <selection activeCell="B61" sqref="B61"/>
    </sheetView>
  </sheetViews>
  <sheetFormatPr defaultRowHeight="15" x14ac:dyDescent="0.25"/>
  <cols>
    <col min="1" max="1" width="1.7109375" customWidth="1"/>
    <col min="2" max="23" width="4.28515625" customWidth="1"/>
    <col min="24" max="24" width="1.7109375" customWidth="1"/>
  </cols>
  <sheetData>
    <row r="1" spans="2:23" ht="7.5" customHeight="1" x14ac:dyDescent="0.25"/>
    <row r="2" spans="2:23" ht="21" x14ac:dyDescent="0.35">
      <c r="B2" s="35" t="s">
        <v>16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4" spans="2:23" x14ac:dyDescent="0.25">
      <c r="B4" t="s">
        <v>17</v>
      </c>
    </row>
    <row r="5" spans="2:23" ht="15" customHeight="1" x14ac:dyDescent="0.25">
      <c r="B5" s="30" t="str">
        <f>Dados!D14&amp;", pessoa coletiva nº "&amp;Dados!G14&amp;", com o capital social de "&amp;TEXT(Dados!D18,"#.##0,00 €")&amp;", com sede em "&amp;Dados!D16&amp;", representada por "&amp;Dados!D20&amp;" com cartão de cidadão nº "&amp;Dados!D24&amp;", válido até "&amp;TEXT(Dados!G24,"DD")&amp;"/"&amp;TEXT(Dados!G24,"MM")&amp;"/"&amp;TEXT(Dados!G24,"AAAA")&amp;", adiante designada por ENTIDADE EMPREGADORA"</f>
        <v>Alves &amp; Boavida, Lda., pessoa coletiva nº 501001001, com o capital social de 98.500,00 €, com sede em Rua Alto e Baixo, 125 - Loja 3, concelho de Coruche, representada por João Fernandes Alves com cartão de cidadão nº 845789412, válido até 12/04/2024, adiante designada por ENTIDADE EMPREGADORA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2:23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2:23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2:23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2:23" ht="5.099999999999999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x14ac:dyDescent="0.25">
      <c r="B10" t="s">
        <v>26</v>
      </c>
    </row>
    <row r="11" spans="2:23" ht="5.0999999999999996" customHeight="1" x14ac:dyDescent="0.25"/>
    <row r="12" spans="2:23" ht="15" customHeight="1" x14ac:dyDescent="0.25">
      <c r="B12" s="30" t="str">
        <f>Dados!D4&amp;", "&amp;Dados!G4&amp;", residente em "&amp;Dados!D6&amp;", titular do cartão de cidadão nº "&amp;Dados!D8&amp;", válido até "&amp;TEXT(Dados!G8,"DD")&amp;"/"&amp;TEXT(Dados!G8,"MM")&amp;"/"&amp;TEXT(Dados!G8,"AAAA")&amp;", número de identificação fiscal "&amp;Dados!D10&amp;", adiante designado por TRABALHADOR, é celebrado, de boa fé, o presente contrato de trabalho a termo certo, com as seguintes cláusulas:"</f>
        <v>Luís Antunes da Costa, casado, residente em Rua Sobe e Desce, nº 23 2º Dto, concelho de Coruche, freguesia de Couço, titular do cartão de cidadão nº 987654321, válido até 28/05/2025, número de identificação fiscal 187456321, adiante designado por TRABALHADOR, é celebrado, de boa fé, o presente contrato de trabalho a termo certo, com as seguintes cláusulas: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2:23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2:23" x14ac:dyDescent="0.2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2:23" x14ac:dyDescent="0.2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2:23" x14ac:dyDescent="0.2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2:23" ht="12.95" customHeight="1" x14ac:dyDescent="0.25"/>
    <row r="18" spans="2:23" ht="15.75" x14ac:dyDescent="0.25">
      <c r="B18" s="33" t="s">
        <v>29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2:23" x14ac:dyDescent="0.25">
      <c r="B19" s="31" t="s">
        <v>30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2:23" ht="6.95" customHeight="1" x14ac:dyDescent="0.25"/>
    <row r="21" spans="2:23" ht="15" customHeight="1" x14ac:dyDescent="0.25">
      <c r="B21" s="34" t="str">
        <f>"A ENTIDADE EMPREGADORA admite ao seu serviço o TRABALHADOR no dia "&amp;TEXT(Dados!G28,"DD")&amp;"/"&amp;TEXT(Dados!G28,"MM")&amp;"/"&amp;TEXT(Dados!G28,"AAAA")&amp;"."</f>
        <v>A ENTIDADE EMPREGADORA admite ao seu serviço o TRABALHADOR no dia 01/02/2023.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2:23" ht="12.95" customHeight="1" x14ac:dyDescent="0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2:23" ht="15.75" x14ac:dyDescent="0.25">
      <c r="B23" s="33" t="s">
        <v>31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2:23" x14ac:dyDescent="0.25">
      <c r="B24" s="31" t="s">
        <v>32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2:23" ht="6.95" customHeight="1" x14ac:dyDescent="0.25"/>
    <row r="26" spans="2:23" x14ac:dyDescent="0.25">
      <c r="B26" s="30" t="str">
        <f>"1 - O TRABALHADOR obriga-se a exercer, sob autoridade e direção da ENTIDADE EMPREGADORA, as funções de "&amp;Dados!D38&amp;"."</f>
        <v>1 - O TRABALHADOR obriga-se a exercer, sob autoridade e direção da ENTIDADE EMPREGADORA, as funções de Analista de Informática.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2:23" x14ac:dyDescent="0.2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2:23" ht="8.1" customHeight="1" x14ac:dyDescent="0.25"/>
    <row r="29" spans="2:23" x14ac:dyDescent="0.25">
      <c r="B29" s="30" t="s">
        <v>33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2:23" x14ac:dyDescent="0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  <row r="31" spans="2:23" ht="12.95" customHeight="1" x14ac:dyDescent="0.25"/>
    <row r="32" spans="2:23" ht="15.75" x14ac:dyDescent="0.25">
      <c r="B32" s="33" t="s">
        <v>34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2:23" x14ac:dyDescent="0.25">
      <c r="B33" s="31" t="s">
        <v>35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2:23" ht="6.95" customHeight="1" x14ac:dyDescent="0.25"/>
    <row r="35" spans="2:23" x14ac:dyDescent="0.25">
      <c r="B35" s="30" t="str">
        <f>"1 - A atividade do TRABALHADOR será exercida em "&amp;Dados!D34&amp;"."</f>
        <v>1 - A atividade do TRABALHADOR será exercida em Rua Alto e Baixo, 125 - Loja 3, concelho de Coruche.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2:23" x14ac:dyDescent="0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2:23" ht="6.95" customHeight="1" x14ac:dyDescent="0.25"/>
    <row r="38" spans="2:23" x14ac:dyDescent="0.25">
      <c r="B38" s="30" t="s">
        <v>105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2:23" x14ac:dyDescent="0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2:23" ht="12.95" customHeight="1" x14ac:dyDescent="0.25"/>
    <row r="41" spans="2:23" ht="15.75" x14ac:dyDescent="0.25">
      <c r="B41" s="33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2:23" x14ac:dyDescent="0.25">
      <c r="B42" s="31" t="s">
        <v>36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2:23" ht="6.95" customHeight="1" x14ac:dyDescent="0.25"/>
    <row r="44" spans="2:23" x14ac:dyDescent="0.25">
      <c r="B44" s="30" t="str">
        <f>"O TRABALHADOR obriga-se a prestar o serviço durante o seguinte horário: "&amp;Dados!D36&amp;"."</f>
        <v>O TRABALHADOR obriga-se a prestar o serviço durante o seguinte horário: de segunda a sexta-feira, das 9:00h às 12:30h e das 14:30h às 19:00h.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2:23" x14ac:dyDescent="0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2:23" ht="12.95" customHeight="1" x14ac:dyDescent="0.25"/>
    <row r="47" spans="2:23" ht="15.75" x14ac:dyDescent="0.25">
      <c r="B47" s="33" t="s">
        <v>38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2:23" x14ac:dyDescent="0.25">
      <c r="B48" s="31" t="s">
        <v>39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2:23" ht="6.95" customHeight="1" x14ac:dyDescent="0.25"/>
    <row r="50" spans="2:23" x14ac:dyDescent="0.25">
      <c r="B50" s="30" t="str">
        <f>"1 - A ENTIDADE EMPREGADORA pagará ao TRABALHADOR a retribuição mensal ilíquida de "&amp;IF(Dados!D40&gt;=1000,TEXT(Dados!D40,"#.##0,00 €"),TEXT(Dados!D40,"##0,00 €"))&amp;", sujeita aos descontos legais, acrescida de um subsídio de refeição de "&amp;TEXT(Dados!G40,"##0,00 €")&amp;" por cada dia útil de trabalho prestado."</f>
        <v>1 - A ENTIDADE EMPREGADORA pagará ao TRABALHADOR a retribuição mensal ilíquida de 800,00 €, sujeita aos descontos legais, acrescida de um subsídio de refeição de 5,20 € por cada dia útil de trabalho prestado.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2:23" x14ac:dyDescent="0.2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2:23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2:23" ht="6.95" customHeight="1" x14ac:dyDescent="0.25"/>
    <row r="54" spans="2:23" x14ac:dyDescent="0.25">
      <c r="B54" t="s">
        <v>108</v>
      </c>
    </row>
    <row r="55" spans="2:23" ht="6.95" customHeight="1" x14ac:dyDescent="0.25"/>
    <row r="56" spans="2:23" x14ac:dyDescent="0.25">
      <c r="B56" s="30" t="str">
        <f>"3 - O pagamento será efetuado por transferência bancária para o IBAN "&amp;Dados!G10&amp;", de forma que o montante da retribuição fique à disposição do TRABALHADOR até ao último dia de cada mês."</f>
        <v>3 - O pagamento será efetuado por transferência bancária para o IBAN PT50000201231234567890154, de forma que o montante da retribuição fique à disposição do TRABALHADOR até ao último dia de cada mês.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2:23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2:23" ht="12.95" customHeight="1" x14ac:dyDescent="0.25"/>
    <row r="59" spans="2:23" ht="15.75" x14ac:dyDescent="0.25">
      <c r="B59" s="33" t="s">
        <v>40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2:23" x14ac:dyDescent="0.25">
      <c r="B60" s="31" t="s">
        <v>134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2:23" ht="6.95" customHeight="1" x14ac:dyDescent="0.25"/>
    <row r="62" spans="2:23" x14ac:dyDescent="0.25">
      <c r="B62" s="30" t="str">
        <f>"O presente contrato entra em vigor em "&amp;TEXT(Dados!G28,"DD")&amp;"/"&amp;TEXT(Dados!G28,"MM")&amp;"/"&amp;TEXT(Dados!G28,"AAAA")&amp;" e tem a duração de "&amp;Dados!D30&amp;", cessando no dia "&amp;TEXT(Dados!G30,"DD")&amp;"/"&amp;TEXT(Dados!G30,"MM")&amp;"/"&amp;TEXT(Dados!G30,"AAAA")&amp;"."</f>
        <v>O presente contrato entra em vigor em 01/02/2023 e tem a duração de 3 meses, cessando no dia 02/05/2023.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2:23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2:23" ht="12.95" customHeight="1" x14ac:dyDescent="0.25"/>
    <row r="65" spans="2:23" ht="15.75" x14ac:dyDescent="0.25">
      <c r="B65" s="33" t="s">
        <v>130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2:23" x14ac:dyDescent="0.25">
      <c r="B66" s="31" t="s">
        <v>133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2:23" ht="6.95" customHeight="1" x14ac:dyDescent="0.25"/>
    <row r="68" spans="2:23" x14ac:dyDescent="0.25">
      <c r="B68" s="30" t="str">
        <f>"Durante os primeiros "&amp;Dados!G32&amp;" de vigência do contrato, qualquer das partes pode rescindi-lo, sem aviso prévio e sem justa causa, não havendo lugar ao pagamento de qualquer indemnização."</f>
        <v>Durante os primeiros 15 dias de vigência do contrato, qualquer das partes pode rescindi-lo, sem aviso prévio e sem justa causa, não havendo lugar ao pagamento de qualquer indemnização.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2:23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  <row r="70" spans="2:23" ht="12.95" customHeight="1" x14ac:dyDescent="0.25"/>
    <row r="71" spans="2:23" ht="15.75" x14ac:dyDescent="0.25">
      <c r="B71" s="33" t="s">
        <v>61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2:23" x14ac:dyDescent="0.25">
      <c r="B72" s="31" t="s">
        <v>59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2:23" ht="6.95" customHeight="1" x14ac:dyDescent="0.25"/>
    <row r="74" spans="2:23" x14ac:dyDescent="0.25">
      <c r="B74" s="30" t="s">
        <v>107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2:23" x14ac:dyDescent="0.2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2:23" ht="12.95" customHeight="1" x14ac:dyDescent="0.25"/>
    <row r="77" spans="2:23" ht="15.75" x14ac:dyDescent="0.25">
      <c r="B77" s="33" t="s">
        <v>60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2:23" x14ac:dyDescent="0.25">
      <c r="B78" s="31" t="s">
        <v>62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2:23" ht="6.95" customHeight="1" x14ac:dyDescent="0.25"/>
    <row r="80" spans="2:23" x14ac:dyDescent="0.25">
      <c r="B80" s="30" t="str">
        <f>"O presente contrato caducará se a ENTIDADE EMPREGADORA ou o TRABALHADOR comunicar por escrito, a sua não renovação, respetivamente, até "&amp;"quinze ou oito dias antes de o prazo expirar."</f>
        <v>O presente contrato caducará se a ENTIDADE EMPREGADORA ou o TRABALHADOR comunicar por escrito, a sua não renovação, respetivamente, até quinze ou oito dias antes de o prazo expirar.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2:23" x14ac:dyDescent="0.2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2:23" ht="12.95" customHeight="1" x14ac:dyDescent="0.25"/>
    <row r="83" spans="2:23" ht="15.75" x14ac:dyDescent="0.25">
      <c r="B83" s="33" t="s">
        <v>63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2:23" x14ac:dyDescent="0.25">
      <c r="B84" s="31" t="s">
        <v>64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2:23" ht="6.95" customHeight="1" x14ac:dyDescent="0.25"/>
    <row r="86" spans="2:23" x14ac:dyDescent="0.25">
      <c r="B86" s="30" t="s">
        <v>106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2:23" x14ac:dyDescent="0.2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2:23" x14ac:dyDescent="0.2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2:23" ht="12.95" customHeight="1" x14ac:dyDescent="0.25"/>
    <row r="90" spans="2:23" ht="15.75" x14ac:dyDescent="0.25">
      <c r="B90" s="33" t="s">
        <v>65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2:23" x14ac:dyDescent="0.25">
      <c r="B91" s="31" t="s">
        <v>66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2:23" ht="6.95" customHeight="1" x14ac:dyDescent="0.25"/>
    <row r="93" spans="2:23" x14ac:dyDescent="0.25">
      <c r="B93" s="30" t="s">
        <v>67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2:23" x14ac:dyDescent="0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2:23" ht="6.95" customHeight="1" x14ac:dyDescent="0.25"/>
    <row r="96" spans="2:23" x14ac:dyDescent="0.25">
      <c r="B96" s="32" t="str">
        <f>"2 - Em particular, o presente contrato é celebrado atendendo à "&amp;Dados!D42&amp;" nos termos do artigo 140.º, número 2, alínea "&amp;Dados!E46&amp;", do Código do Trabalho."</f>
        <v>2 - Em particular, o presente contrato é celebrado atendendo à atividade sazonal nos termos do artigo 140.º, número 2, alínea e), do Código do Trabalho.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2:23" x14ac:dyDescent="0.2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2:23" ht="12.95" customHeight="1" x14ac:dyDescent="0.25"/>
    <row r="99" spans="2:23" ht="15.75" x14ac:dyDescent="0.25">
      <c r="B99" s="33" t="s">
        <v>90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2:23" x14ac:dyDescent="0.25">
      <c r="B100" s="31" t="s">
        <v>132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2:23" ht="6.95" customHeight="1" x14ac:dyDescent="0.25"/>
    <row r="102" spans="2:23" x14ac:dyDescent="0.25">
      <c r="B102" s="30" t="str">
        <f>"1 - O Contrato de Trabalho é regido pela legislação laboral aplicável, designadamente pelo Código do Trabalho. Todas as dúvidas e lacunas serão resolvidas e integradas por este código."</f>
        <v>1 - O Contrato de Trabalho é regido pela legislação laboral aplicável, designadamente pelo Código do Trabalho. Todas as dúvidas e lacunas serão resolvidas e integradas por este código.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</row>
    <row r="103" spans="2:23" x14ac:dyDescent="0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</row>
    <row r="104" spans="2:23" ht="6.95" customHeight="1" x14ac:dyDescent="0.25"/>
    <row r="105" spans="2:23" x14ac:dyDescent="0.25">
      <c r="B105" s="30" t="str">
        <f>IF(Dados!E48="Não","","2 - O presente contrato encontra-se regulado pelo seguinte instrumento de regulação coletiva de trabalho: "&amp;Dados!G48&amp;".")</f>
        <v/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2:23" x14ac:dyDescent="0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</row>
    <row r="107" spans="2:23" x14ac:dyDescent="0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</row>
    <row r="108" spans="2:23" ht="12.95" customHeight="1" x14ac:dyDescent="0.25"/>
    <row r="109" spans="2:23" x14ac:dyDescent="0.25">
      <c r="B109" t="s">
        <v>100</v>
      </c>
    </row>
    <row r="110" spans="2:23" ht="12.95" customHeight="1" x14ac:dyDescent="0.25"/>
    <row r="111" spans="2:23" x14ac:dyDescent="0.25">
      <c r="B111" t="str">
        <f>Dados!D32&amp;", "&amp;TEXT(Dados!D28,"D")&amp;" de "&amp;Dados!L28&amp;" de "&amp;TEXT(Dados!D28,"AAAA")</f>
        <v>Coruche, 1 de fevereiro de 2023</v>
      </c>
    </row>
    <row r="112" spans="2:23" ht="12.95" customHeight="1" x14ac:dyDescent="0.25"/>
    <row r="113" spans="2:22" ht="27" customHeight="1" x14ac:dyDescent="0.25">
      <c r="B113" t="s">
        <v>103</v>
      </c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</row>
    <row r="115" spans="2:22" ht="32.25" customHeight="1" x14ac:dyDescent="0.25">
      <c r="B115" t="s">
        <v>104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</row>
  </sheetData>
  <mergeCells count="44">
    <mergeCell ref="B5:W8"/>
    <mergeCell ref="B12:W16"/>
    <mergeCell ref="B21:W21"/>
    <mergeCell ref="B2:W2"/>
    <mergeCell ref="B18:W18"/>
    <mergeCell ref="B19:W19"/>
    <mergeCell ref="B26:W27"/>
    <mergeCell ref="B29:W30"/>
    <mergeCell ref="B35:W36"/>
    <mergeCell ref="B23:W23"/>
    <mergeCell ref="B24:W24"/>
    <mergeCell ref="B38:W39"/>
    <mergeCell ref="B41:W41"/>
    <mergeCell ref="B42:W42"/>
    <mergeCell ref="B44:W45"/>
    <mergeCell ref="B32:W32"/>
    <mergeCell ref="B33:W33"/>
    <mergeCell ref="B47:W47"/>
    <mergeCell ref="B48:W48"/>
    <mergeCell ref="B50:W52"/>
    <mergeCell ref="B56:W57"/>
    <mergeCell ref="B59:W59"/>
    <mergeCell ref="B60:W60"/>
    <mergeCell ref="B62:W63"/>
    <mergeCell ref="B65:W65"/>
    <mergeCell ref="B66:W66"/>
    <mergeCell ref="B68:W69"/>
    <mergeCell ref="B71:W71"/>
    <mergeCell ref="B72:W72"/>
    <mergeCell ref="B74:W75"/>
    <mergeCell ref="B77:W77"/>
    <mergeCell ref="B78:W78"/>
    <mergeCell ref="B80:W81"/>
    <mergeCell ref="B83:W83"/>
    <mergeCell ref="B84:W84"/>
    <mergeCell ref="B86:W88"/>
    <mergeCell ref="B90:W90"/>
    <mergeCell ref="B102:W103"/>
    <mergeCell ref="B105:W107"/>
    <mergeCell ref="B91:W91"/>
    <mergeCell ref="B93:W94"/>
    <mergeCell ref="B96:W97"/>
    <mergeCell ref="B99:W99"/>
    <mergeCell ref="B100:W100"/>
  </mergeCells>
  <printOptions horizontalCentered="1"/>
  <pageMargins left="0.19685039370078741" right="0.19685039370078741" top="0.47244094488188981" bottom="0.47244094488188981" header="0.31496062992125984" footer="0.31496062992125984"/>
  <pageSetup paperSize="9" orientation="portrait" horizontalDpi="4294967293" verticalDpi="0" r:id="rId1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AE05D-2BAB-4A6C-81DF-6E7827201346}">
  <dimension ref="B2:B25"/>
  <sheetViews>
    <sheetView workbookViewId="0">
      <selection activeCell="B2" sqref="B2"/>
    </sheetView>
  </sheetViews>
  <sheetFormatPr defaultRowHeight="15" x14ac:dyDescent="0.25"/>
  <sheetData>
    <row r="2" spans="2:2" ht="26.25" x14ac:dyDescent="0.4">
      <c r="B2" s="21" t="s">
        <v>68</v>
      </c>
    </row>
    <row r="4" spans="2:2" ht="18.75" x14ac:dyDescent="0.3">
      <c r="B4" s="17" t="s">
        <v>69</v>
      </c>
    </row>
    <row r="5" spans="2:2" s="1" customFormat="1" ht="24.95" customHeight="1" x14ac:dyDescent="0.25">
      <c r="B5" s="1" t="s">
        <v>70</v>
      </c>
    </row>
    <row r="6" spans="2:2" s="1" customFormat="1" ht="9.9499999999999993" customHeight="1" x14ac:dyDescent="0.25"/>
    <row r="7" spans="2:2" s="1" customFormat="1" ht="24.95" customHeight="1" x14ac:dyDescent="0.25">
      <c r="B7" s="6" t="s">
        <v>71</v>
      </c>
    </row>
    <row r="8" spans="2:2" s="1" customFormat="1" ht="24.95" customHeight="1" x14ac:dyDescent="0.25">
      <c r="B8" s="6" t="s">
        <v>72</v>
      </c>
    </row>
    <row r="9" spans="2:2" s="1" customFormat="1" ht="24.95" customHeight="1" x14ac:dyDescent="0.25">
      <c r="B9" s="6" t="s">
        <v>73</v>
      </c>
    </row>
    <row r="10" spans="2:2" s="1" customFormat="1" ht="24.95" customHeight="1" x14ac:dyDescent="0.25">
      <c r="B10" s="6" t="s">
        <v>74</v>
      </c>
    </row>
    <row r="11" spans="2:2" s="1" customFormat="1" ht="24.95" customHeight="1" x14ac:dyDescent="0.25">
      <c r="B11" s="6" t="s">
        <v>75</v>
      </c>
    </row>
    <row r="12" spans="2:2" s="1" customFormat="1" ht="24.95" customHeight="1" x14ac:dyDescent="0.25">
      <c r="B12" s="6" t="s">
        <v>76</v>
      </c>
    </row>
    <row r="13" spans="2:2" s="1" customFormat="1" ht="24.95" customHeight="1" x14ac:dyDescent="0.25">
      <c r="B13" s="6" t="s">
        <v>77</v>
      </c>
    </row>
    <row r="14" spans="2:2" s="1" customFormat="1" ht="24.95" customHeight="1" x14ac:dyDescent="0.25">
      <c r="B14" s="6" t="s">
        <v>78</v>
      </c>
    </row>
    <row r="15" spans="2:2" s="1" customFormat="1" ht="24.95" customHeight="1" x14ac:dyDescent="0.25">
      <c r="B15" s="6" t="s">
        <v>79</v>
      </c>
    </row>
    <row r="16" spans="2:2" s="1" customFormat="1" ht="9.9499999999999993" customHeight="1" x14ac:dyDescent="0.25"/>
    <row r="17" spans="2:2" s="1" customFormat="1" ht="24.95" customHeight="1" x14ac:dyDescent="0.25">
      <c r="B17" s="1" t="s">
        <v>80</v>
      </c>
    </row>
    <row r="18" spans="2:2" s="1" customFormat="1" ht="9.9499999999999993" customHeight="1" x14ac:dyDescent="0.25"/>
    <row r="19" spans="2:2" s="1" customFormat="1" ht="24.95" customHeight="1" x14ac:dyDescent="0.25">
      <c r="B19" s="1" t="s">
        <v>81</v>
      </c>
    </row>
    <row r="20" spans="2:2" s="1" customFormat="1" ht="24.95" customHeight="1" x14ac:dyDescent="0.25">
      <c r="B20" s="1" t="s">
        <v>82</v>
      </c>
    </row>
    <row r="21" spans="2:2" s="1" customFormat="1" ht="24.95" customHeight="1" x14ac:dyDescent="0.25">
      <c r="B21" s="1" t="s">
        <v>83</v>
      </c>
    </row>
    <row r="22" spans="2:2" s="1" customFormat="1" ht="9.9499999999999993" customHeight="1" x14ac:dyDescent="0.25"/>
    <row r="23" spans="2:2" s="1" customFormat="1" ht="24.95" customHeight="1" x14ac:dyDescent="0.25">
      <c r="B23" s="1" t="s">
        <v>84</v>
      </c>
    </row>
    <row r="24" spans="2:2" s="1" customFormat="1" ht="9.9499999999999993" customHeight="1" x14ac:dyDescent="0.25"/>
    <row r="25" spans="2:2" s="1" customFormat="1" ht="24.95" customHeight="1" x14ac:dyDescent="0.25">
      <c r="B25" s="1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397E8-EC6A-440B-A55A-7D5A77789191}">
  <dimension ref="B3:I15"/>
  <sheetViews>
    <sheetView workbookViewId="0">
      <selection activeCell="N8" sqref="N8"/>
    </sheetView>
  </sheetViews>
  <sheetFormatPr defaultRowHeight="15" x14ac:dyDescent="0.25"/>
  <cols>
    <col min="2" max="2" width="23.42578125" customWidth="1"/>
    <col min="3" max="3" width="7" bestFit="1" customWidth="1"/>
    <col min="4" max="4" width="22.85546875" bestFit="1" customWidth="1"/>
  </cols>
  <sheetData>
    <row r="3" spans="2:9" x14ac:dyDescent="0.25">
      <c r="B3" s="16" t="s">
        <v>48</v>
      </c>
      <c r="C3" s="16" t="s">
        <v>57</v>
      </c>
      <c r="D3" s="16" t="s">
        <v>15</v>
      </c>
      <c r="F3" t="s">
        <v>91</v>
      </c>
      <c r="H3" s="36" t="s">
        <v>125</v>
      </c>
      <c r="I3" s="36"/>
    </row>
    <row r="4" spans="2:9" x14ac:dyDescent="0.25">
      <c r="B4" t="s">
        <v>54</v>
      </c>
      <c r="C4">
        <v>60</v>
      </c>
      <c r="D4" t="s">
        <v>50</v>
      </c>
      <c r="F4" t="s">
        <v>92</v>
      </c>
      <c r="H4">
        <v>1</v>
      </c>
      <c r="I4" t="s">
        <v>113</v>
      </c>
    </row>
    <row r="5" spans="2:9" x14ac:dyDescent="0.25">
      <c r="B5" t="s">
        <v>49</v>
      </c>
      <c r="C5">
        <v>90</v>
      </c>
      <c r="D5" t="s">
        <v>50</v>
      </c>
      <c r="H5">
        <v>2</v>
      </c>
      <c r="I5" t="s">
        <v>114</v>
      </c>
    </row>
    <row r="6" spans="2:9" x14ac:dyDescent="0.25">
      <c r="B6" t="s">
        <v>51</v>
      </c>
      <c r="C6">
        <v>180</v>
      </c>
      <c r="D6" t="s">
        <v>55</v>
      </c>
      <c r="H6">
        <v>3</v>
      </c>
      <c r="I6" t="s">
        <v>115</v>
      </c>
    </row>
    <row r="7" spans="2:9" x14ac:dyDescent="0.25">
      <c r="B7" t="s">
        <v>52</v>
      </c>
      <c r="C7">
        <v>365</v>
      </c>
      <c r="D7" t="s">
        <v>55</v>
      </c>
      <c r="H7">
        <v>4</v>
      </c>
      <c r="I7" t="s">
        <v>116</v>
      </c>
    </row>
    <row r="8" spans="2:9" x14ac:dyDescent="0.25">
      <c r="B8" t="s">
        <v>53</v>
      </c>
      <c r="D8" t="s">
        <v>55</v>
      </c>
      <c r="H8">
        <v>5</v>
      </c>
      <c r="I8" t="s">
        <v>117</v>
      </c>
    </row>
    <row r="9" spans="2:9" x14ac:dyDescent="0.25">
      <c r="H9">
        <v>6</v>
      </c>
      <c r="I9" t="s">
        <v>118</v>
      </c>
    </row>
    <row r="10" spans="2:9" x14ac:dyDescent="0.25">
      <c r="H10">
        <v>7</v>
      </c>
      <c r="I10" t="s">
        <v>119</v>
      </c>
    </row>
    <row r="11" spans="2:9" x14ac:dyDescent="0.25">
      <c r="H11">
        <v>8</v>
      </c>
      <c r="I11" t="s">
        <v>120</v>
      </c>
    </row>
    <row r="12" spans="2:9" x14ac:dyDescent="0.25">
      <c r="H12">
        <v>9</v>
      </c>
      <c r="I12" t="s">
        <v>121</v>
      </c>
    </row>
    <row r="13" spans="2:9" x14ac:dyDescent="0.25">
      <c r="H13">
        <v>10</v>
      </c>
      <c r="I13" t="s">
        <v>122</v>
      </c>
    </row>
    <row r="14" spans="2:9" x14ac:dyDescent="0.25">
      <c r="H14">
        <v>11</v>
      </c>
      <c r="I14" t="s">
        <v>123</v>
      </c>
    </row>
    <row r="15" spans="2:9" x14ac:dyDescent="0.25">
      <c r="H15">
        <v>12</v>
      </c>
      <c r="I15" t="s">
        <v>124</v>
      </c>
    </row>
  </sheetData>
  <autoFilter ref="B3:D8" xr:uid="{21D397E8-EC6A-440B-A55A-7D5A77789191}"/>
  <mergeCells count="1">
    <mergeCell ref="H3:I3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Instruções</vt:lpstr>
      <vt:lpstr>Dados</vt:lpstr>
      <vt:lpstr>Contrato</vt:lpstr>
      <vt:lpstr>Código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Minuta de Contrato de Trabalho a Termo Certo</dc:title>
  <dc:creator>Miguel Pinto;Ciberforma</dc:creator>
  <cp:keywords>Contratos;Minutas</cp:keywords>
  <cp:lastModifiedBy>Miguel Pinto</cp:lastModifiedBy>
  <cp:lastPrinted>2023-01-17T16:05:42Z</cp:lastPrinted>
  <dcterms:created xsi:type="dcterms:W3CDTF">2023-01-17T07:50:13Z</dcterms:created>
  <dcterms:modified xsi:type="dcterms:W3CDTF">2023-01-18T09:08:38Z</dcterms:modified>
</cp:coreProperties>
</file>